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DDADE806-720C-48EA-B183-18114B6FFA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3-24" sheetId="9" r:id="rId1"/>
    <sheet name="FY 22-23" sheetId="8" r:id="rId2"/>
    <sheet name="FY 21-22" sheetId="7" r:id="rId3"/>
  </sheets>
  <definedNames>
    <definedName name="_xlnm.Print_Area" localSheetId="2">'FY 21-22'!$A$1:$I$38</definedName>
    <definedName name="_xlnm.Print_Area" localSheetId="1">'FY 22-23'!$A$1:$I$38</definedName>
    <definedName name="_xlnm.Print_Area" localSheetId="0">'FY 23-24'!$A$1:$H$38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9" l="1"/>
  <c r="H16" i="9"/>
  <c r="H17" i="9"/>
  <c r="H18" i="9"/>
  <c r="H19" i="9"/>
  <c r="H20" i="9"/>
  <c r="H21" i="9"/>
  <c r="H22" i="9"/>
  <c r="H23" i="9"/>
  <c r="H24" i="9"/>
  <c r="H2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25" i="7"/>
  <c r="F25" i="7"/>
  <c r="F23" i="7"/>
  <c r="I23" i="7"/>
  <c r="F26" i="9" l="1"/>
  <c r="H26" i="9"/>
  <c r="F26" i="8"/>
  <c r="I26" i="8"/>
  <c r="I24" i="7"/>
  <c r="I14" i="7"/>
  <c r="I15" i="7"/>
  <c r="I16" i="7"/>
  <c r="I17" i="7"/>
  <c r="I18" i="7"/>
  <c r="I19" i="7"/>
  <c r="I20" i="7"/>
  <c r="I21" i="7"/>
  <c r="I22" i="7"/>
  <c r="F24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<sst xmlns="http://schemas.openxmlformats.org/spreadsheetml/2006/main" count="70" uniqueCount="28">
  <si>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</si>
  <si>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</si>
  <si>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</si>
  <si>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</si>
  <si>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</si>
  <si>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</si>
  <si>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</si>
  <si>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</si>
  <si>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</si>
  <si>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</si>
  <si>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</si>
  <si>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</si>
  <si>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</si>
  <si>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</si>
  <si>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</si>
  <si>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</si>
  <si>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</si>
  <si>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</si>
  <si>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</si>
  <si>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</si>
  <si>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ResortsWorld Bet</t>
  </si>
  <si>
    <t>3) For FY 21-22, 1%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</si>
  <si>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</si>
  <si>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</si>
  <si>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</si>
  <si>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2023/2024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</si>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</sst>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2</xdr:col>
      <xdr:colOff>981075</xdr:colOff>
      <xdr:row>5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A4A884-BCA9-4DBA-8EBE-B7E133A571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67640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2</xdr:col>
      <xdr:colOff>981075</xdr:colOff>
      <xdr:row>5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160A1A-AEA4-425D-A5C0-83118AFF8B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67640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2</xdr:col>
      <xdr:colOff>981075</xdr:colOff>
      <xdr:row>5</xdr:row>
      <xdr:rowOff>171450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8835224-DC7D-4803-B4A5-221CCE4518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67640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C6C9C-0CFD-4E88-BA0F-5FB70A31103F}">
  <dimension ref="A1:W43"/>
  <sheetViews>
    <sheetView tabSelected="1"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1"/>
      <c r="B1" s="71"/>
      <c r="C1" s="71"/>
      <c r="D1" s="71"/>
      <c r="E1" s="71"/>
      <c r="F1" s="71"/>
      <c r="G1" s="71"/>
      <c r="H1" s="7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2"/>
      <c r="B2" s="72"/>
      <c r="C2" s="72"/>
      <c r="D2" s="72"/>
      <c r="E2" s="72"/>
      <c r="F2" s="72"/>
      <c r="G2" s="72"/>
      <c r="H2" s="72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2"/>
      <c r="B3" s="72"/>
      <c r="C3" s="72"/>
      <c r="D3" s="72"/>
      <c r="E3" s="72"/>
      <c r="F3" s="72"/>
      <c r="G3" s="72"/>
      <c r="H3" s="7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4"/>
      <c r="B5" s="74"/>
      <c r="C5" s="74"/>
      <c r="D5" s="74"/>
      <c r="E5" s="74"/>
      <c r="F5" s="74"/>
      <c r="G5" s="74"/>
      <c r="H5" s="7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8" t="s">
        <v>25</v>
      </c>
      <c r="B8" s="69"/>
      <c r="C8" s="69"/>
      <c r="D8" s="69"/>
      <c r="E8" s="69"/>
      <c r="F8" s="69"/>
      <c r="G8" s="69"/>
      <c r="H8" s="6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7909338.2699999996</v>
      </c>
      <c r="D14" s="21">
        <v>71357.670000000013</v>
      </c>
      <c r="E14" s="21"/>
      <c r="F14" s="27">
        <f t="shared" ref="F14:F22" si="0">D14*0.49</f>
        <v>34965.258300000009</v>
      </c>
      <c r="G14" s="23"/>
      <c r="H14" s="27">
        <f>D14*0.51+G14</f>
        <v>36392.411700000004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4260284.99</v>
      </c>
      <c r="D15" s="21">
        <v>416605.25</v>
      </c>
      <c r="E15" s="21"/>
      <c r="F15" s="27">
        <f t="shared" si="0"/>
        <v>204136.57250000001</v>
      </c>
      <c r="G15" s="23"/>
      <c r="H15" s="27">
        <f t="shared" ref="H15:H25" si="1">D15*0.51+G15</f>
        <v>212468.67749999999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4" si="2">+A15+31</f>
        <v>45079</v>
      </c>
      <c r="B16" s="5"/>
      <c r="C16" s="22">
        <v>4031461.74</v>
      </c>
      <c r="D16" s="21">
        <v>187279.23999999996</v>
      </c>
      <c r="E16" s="21"/>
      <c r="F16" s="27">
        <f t="shared" si="0"/>
        <v>91766.827599999975</v>
      </c>
      <c r="G16" s="21"/>
      <c r="H16" s="27">
        <f t="shared" si="1"/>
        <v>95512.412399999987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4176379.2200000007</v>
      </c>
      <c r="D17" s="21">
        <v>496793.13000000012</v>
      </c>
      <c r="E17" s="21"/>
      <c r="F17" s="27">
        <f t="shared" si="0"/>
        <v>243428.63370000006</v>
      </c>
      <c r="G17" s="21"/>
      <c r="H17" s="27">
        <f t="shared" si="1"/>
        <v>253364.49630000006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4228636.49</v>
      </c>
      <c r="D18" s="21">
        <v>322944.89999999991</v>
      </c>
      <c r="E18" s="21"/>
      <c r="F18" s="27">
        <f t="shared" si="0"/>
        <v>158243.00099999996</v>
      </c>
      <c r="G18" s="21"/>
      <c r="H18" s="27">
        <f t="shared" si="1"/>
        <v>164701.89899999995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6775944.790000001</v>
      </c>
      <c r="D19" s="21">
        <v>246385.66000000006</v>
      </c>
      <c r="E19" s="21"/>
      <c r="F19" s="27">
        <f t="shared" si="0"/>
        <v>120728.97340000003</v>
      </c>
      <c r="G19" s="21"/>
      <c r="H19" s="27">
        <f t="shared" si="1"/>
        <v>125656.68660000003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7674225.0299999993</v>
      </c>
      <c r="D20" s="21">
        <v>894038.8899999999</v>
      </c>
      <c r="E20" s="21"/>
      <c r="F20" s="27">
        <f t="shared" si="0"/>
        <v>438079.05609999993</v>
      </c>
      <c r="G20" s="21"/>
      <c r="H20" s="27">
        <f t="shared" si="1"/>
        <v>455959.83389999997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6822586.1099999985</v>
      </c>
      <c r="D21" s="21">
        <v>483433.43000000005</v>
      </c>
      <c r="E21" s="21"/>
      <c r="F21" s="27">
        <f t="shared" si="0"/>
        <v>236882.38070000001</v>
      </c>
      <c r="G21" s="21"/>
      <c r="H21" s="27">
        <f t="shared" si="1"/>
        <v>246551.04930000004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10429241.129999999</v>
      </c>
      <c r="D22" s="21">
        <v>401565.67999999982</v>
      </c>
      <c r="E22" s="21"/>
      <c r="F22" s="27">
        <f t="shared" si="0"/>
        <v>196767.18319999991</v>
      </c>
      <c r="G22" s="21"/>
      <c r="H22" s="27">
        <f t="shared" si="1"/>
        <v>204798.49679999991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6917226.96</v>
      </c>
      <c r="D23" s="21">
        <v>752478.35999999975</v>
      </c>
      <c r="E23" s="21"/>
      <c r="F23" s="27">
        <f>D23*0.49</f>
        <v>368714.39639999985</v>
      </c>
      <c r="G23" s="21"/>
      <c r="H23" s="27">
        <f t="shared" si="1"/>
        <v>383763.9635999999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8274761.2499999991</v>
      </c>
      <c r="D24" s="21">
        <v>544361.23</v>
      </c>
      <c r="E24" s="21"/>
      <c r="F24" s="27">
        <f t="shared" ref="F24:F25" si="3">D24*0.49</f>
        <v>266737.00270000001</v>
      </c>
      <c r="G24" s="21"/>
      <c r="H24" s="27">
        <f t="shared" si="1"/>
        <v>277624.22729999997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>+A24+31</f>
        <v>45358</v>
      </c>
      <c r="B25" s="5"/>
      <c r="C25" s="22">
        <v>8410114.5199999996</v>
      </c>
      <c r="D25" s="21">
        <v>714648.50999999989</v>
      </c>
      <c r="E25" s="21"/>
      <c r="F25" s="27">
        <f t="shared" si="3"/>
        <v>350177.76989999996</v>
      </c>
      <c r="G25" s="21"/>
      <c r="H25" s="27">
        <f t="shared" si="1"/>
        <v>364470.74009999994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79910200.499999985</v>
      </c>
      <c r="D26" s="26">
        <f>SUM(D14:D25)</f>
        <v>5531891.9499999993</v>
      </c>
      <c r="E26" s="28"/>
      <c r="F26" s="39">
        <f>SUM(F14:F25)</f>
        <v>2710627.0554999998</v>
      </c>
      <c r="G26" s="26">
        <f>SUM(G14:G25)</f>
        <v>0</v>
      </c>
      <c r="H26" s="39">
        <f>SUM(H14:H25)</f>
        <v>2821264.8944999999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68"/>
      <c r="B29" s="69"/>
      <c r="C29" s="69"/>
      <c r="D29" s="69"/>
      <c r="E29" s="69"/>
      <c r="F29" s="69"/>
      <c r="G29" s="69"/>
      <c r="H29" s="6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0" t="s">
        <v>26</v>
      </c>
      <c r="B33" s="70"/>
      <c r="C33" s="70"/>
      <c r="D33" s="70"/>
      <c r="E33" s="70"/>
      <c r="F33" s="70"/>
      <c r="G33" s="70"/>
      <c r="H33" s="7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0" t="s">
        <v>27</v>
      </c>
      <c r="B35" s="70"/>
      <c r="C35" s="70"/>
      <c r="D35" s="70"/>
      <c r="E35" s="70"/>
      <c r="F35" s="70"/>
      <c r="G35" s="70"/>
      <c r="H35" s="70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4F4E-A427-4EAD-89F8-CCDF3A259E52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5781832.7899999982</v>
      </c>
      <c r="D14" s="21">
        <v>335808.3</v>
      </c>
      <c r="E14" s="21"/>
      <c r="F14" s="27">
        <f t="shared" ref="F14:F22" si="0">D14*0.49</f>
        <v>164546.06699999998</v>
      </c>
      <c r="G14" s="23"/>
      <c r="H14" s="23"/>
      <c r="I14" s="27">
        <f t="shared" ref="I14:I22" si="1">D14*0.51+G14+H14</f>
        <v>171262.23300000001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6703210.669999999</v>
      </c>
      <c r="D15" s="21">
        <v>236096.06</v>
      </c>
      <c r="E15" s="21"/>
      <c r="F15" s="27">
        <f t="shared" si="0"/>
        <v>115687.06939999999</v>
      </c>
      <c r="G15" s="23"/>
      <c r="H15" s="23"/>
      <c r="I15" s="27">
        <f t="shared" si="1"/>
        <v>120408.9906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6802355.870000001</v>
      </c>
      <c r="D16" s="21">
        <v>32669.05999999991</v>
      </c>
      <c r="E16" s="21"/>
      <c r="F16" s="27">
        <f t="shared" si="0"/>
        <v>16007.839399999955</v>
      </c>
      <c r="G16" s="21"/>
      <c r="H16" s="21"/>
      <c r="I16" s="27">
        <f t="shared" si="1"/>
        <v>16661.220599999953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4703833.6400000006</v>
      </c>
      <c r="D17" s="21">
        <v>262308.94000000006</v>
      </c>
      <c r="E17" s="21"/>
      <c r="F17" s="27">
        <f t="shared" si="0"/>
        <v>128531.38060000003</v>
      </c>
      <c r="G17" s="21"/>
      <c r="H17" s="21"/>
      <c r="I17" s="27">
        <f t="shared" si="1"/>
        <v>133777.55940000003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4454179.33</v>
      </c>
      <c r="D18" s="21">
        <v>352785.35</v>
      </c>
      <c r="E18" s="21"/>
      <c r="F18" s="27">
        <f t="shared" si="0"/>
        <v>172864.82149999999</v>
      </c>
      <c r="G18" s="21"/>
      <c r="H18" s="21"/>
      <c r="I18" s="27">
        <f t="shared" si="1"/>
        <v>179920.52849999999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6365835.6399999997</v>
      </c>
      <c r="D19" s="21">
        <v>394795.50000000012</v>
      </c>
      <c r="E19" s="21"/>
      <c r="F19" s="27">
        <f t="shared" si="0"/>
        <v>193449.79500000004</v>
      </c>
      <c r="G19" s="21"/>
      <c r="H19" s="21"/>
      <c r="I19" s="27">
        <f t="shared" si="1"/>
        <v>201345.70500000007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6884630.4399999995</v>
      </c>
      <c r="D20" s="21">
        <v>463338.55999999988</v>
      </c>
      <c r="E20" s="21"/>
      <c r="F20" s="27">
        <f t="shared" si="0"/>
        <v>227035.89439999993</v>
      </c>
      <c r="G20" s="21"/>
      <c r="H20" s="21"/>
      <c r="I20" s="27">
        <f t="shared" si="1"/>
        <v>236302.66559999995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5396713.0700000003</v>
      </c>
      <c r="D21" s="21">
        <v>100020.51000000007</v>
      </c>
      <c r="E21" s="21"/>
      <c r="F21" s="27">
        <f t="shared" si="0"/>
        <v>49010.049900000035</v>
      </c>
      <c r="G21" s="21"/>
      <c r="H21" s="21"/>
      <c r="I21" s="27">
        <f t="shared" si="1"/>
        <v>51010.460100000033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5507348.1200000029</v>
      </c>
      <c r="D22" s="21">
        <v>267109.77</v>
      </c>
      <c r="E22" s="21"/>
      <c r="F22" s="27">
        <f t="shared" si="0"/>
        <v>130883.78730000001</v>
      </c>
      <c r="G22" s="21"/>
      <c r="H22" s="21"/>
      <c r="I22" s="27">
        <f t="shared" si="1"/>
        <v>136225.98270000002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5389164.2000000002</v>
      </c>
      <c r="D23" s="21">
        <v>202983.85000000009</v>
      </c>
      <c r="E23" s="21"/>
      <c r="F23" s="27">
        <f>D23*0.49</f>
        <v>99462.086500000049</v>
      </c>
      <c r="G23" s="21"/>
      <c r="H23" s="21"/>
      <c r="I23" s="27">
        <f>D23*0.51+G23+H23</f>
        <v>103521.76350000004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5356051.25</v>
      </c>
      <c r="D24" s="21">
        <v>484445.25000000017</v>
      </c>
      <c r="E24" s="21"/>
      <c r="F24" s="27">
        <f t="shared" ref="F24:F25" si="2">D24*0.49</f>
        <v>237378.17250000007</v>
      </c>
      <c r="G24" s="21"/>
      <c r="H24" s="21"/>
      <c r="I24" s="27">
        <f t="shared" ref="I24:I25" si="3">D24*0.51+G24+H24</f>
        <v>247067.0775000001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5141839.5799999991</v>
      </c>
      <c r="D25" s="21">
        <v>340239.25</v>
      </c>
      <c r="E25" s="21"/>
      <c r="F25" s="27">
        <f t="shared" si="2"/>
        <v>166717.23249999998</v>
      </c>
      <c r="G25" s="21"/>
      <c r="H25" s="21"/>
      <c r="I25" s="27">
        <f t="shared" si="3"/>
        <v>173522.01750000002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68486994.600000009</v>
      </c>
      <c r="D26" s="26">
        <f>SUM(D14:D25)</f>
        <v>3472600.4</v>
      </c>
      <c r="E26" s="28"/>
      <c r="F26" s="39">
        <f>SUM(F14:F25)</f>
        <v>1701574.1959999998</v>
      </c>
      <c r="G26" s="39">
        <f>SUM(G14:G25)</f>
        <v>0</v>
      </c>
      <c r="H26" s="26">
        <f>SUM(H14:H25)</f>
        <v>0</v>
      </c>
      <c r="I26" s="39">
        <f>SUM(I14:I25)</f>
        <v>1771026.2040000004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0" t="s">
        <v>24</v>
      </c>
      <c r="B35" s="70"/>
      <c r="C35" s="70"/>
      <c r="D35" s="70"/>
      <c r="E35" s="70"/>
      <c r="F35" s="70"/>
      <c r="G35" s="70"/>
      <c r="H35" s="70"/>
      <c r="I35" s="70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topLeftCell="A10" zoomScaleNormal="100" workbookViewId="0">
      <selection activeCell="A34" sqref="A34:XFD3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17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/>
      <c r="D23" s="21"/>
      <c r="E23" s="21"/>
      <c r="F23" s="27">
        <f>D23*0.49</f>
        <v>0</v>
      </c>
      <c r="G23" s="21"/>
      <c r="H23" s="21"/>
      <c r="I23" s="27">
        <f>D23*0.51+G23+H23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/>
      <c r="D24" s="21"/>
      <c r="E24" s="21"/>
      <c r="F24" s="27">
        <f t="shared" ref="F24:F25" si="2">D24*0.49</f>
        <v>0</v>
      </c>
      <c r="G24" s="21"/>
      <c r="H24" s="21"/>
      <c r="I24" s="27">
        <f t="shared" ref="I24:I25" si="3">D24*0.51+G24+H24</f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4945479.9899999993</v>
      </c>
      <c r="D25" s="21">
        <v>518137.79</v>
      </c>
      <c r="E25" s="21"/>
      <c r="F25" s="27">
        <f t="shared" si="2"/>
        <v>253887.5171</v>
      </c>
      <c r="G25" s="21">
        <v>0</v>
      </c>
      <c r="H25" s="21">
        <v>0</v>
      </c>
      <c r="I25" s="27">
        <f t="shared" si="3"/>
        <v>264250.27289999998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4945479.9899999993</v>
      </c>
      <c r="D26" s="26">
        <f>SUM(D14:D25)</f>
        <v>518137.79</v>
      </c>
      <c r="E26" s="28"/>
      <c r="F26" s="39">
        <f>SUM(F14:F25)</f>
        <v>253887.5171</v>
      </c>
      <c r="G26" s="39">
        <f>SUM(G14:G25)</f>
        <v>0</v>
      </c>
      <c r="H26" s="26">
        <f>SUM(H14:H25)</f>
        <v>0</v>
      </c>
      <c r="I26" s="39">
        <f>SUM(I14:I25)</f>
        <v>264250.27289999998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0" t="s">
        <v>21</v>
      </c>
      <c r="B35" s="70"/>
      <c r="C35" s="70"/>
      <c r="D35" s="70"/>
      <c r="E35" s="70"/>
      <c r="F35" s="70"/>
      <c r="G35" s="70"/>
      <c r="H35" s="70"/>
      <c r="I35" s="70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35:I35"/>
    <mergeCell ref="C10:I10"/>
    <mergeCell ref="A8:I8"/>
    <mergeCell ref="A33:I33"/>
    <mergeCell ref="A29:I29"/>
    <mergeCell ref="A1:I1"/>
    <mergeCell ref="A2:I2"/>
    <mergeCell ref="A3:I3"/>
    <mergeCell ref="A4:I4"/>
    <mergeCell ref="A5:I5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23-24</vt:lpstr>
      <vt:lpstr>FY 22-23</vt:lpstr>
      <vt:lpstr>FY 21-22</vt:lpstr>
      <vt:lpstr>'FY 21-22'!Print_Area</vt:lpstr>
      <vt:lpstr>'FY 22-23'!Print_Area</vt:lpstr>
      <vt:lpstr>'FY 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2023-11-09T14:52:05Z</cp:lastPrinted>
  <dcterms:created xsi:type="dcterms:W3CDTF">2018-12-07T15:26:22Z</dcterms:created>
  <dcterms:modified xsi:type="dcterms:W3CDTF">2024-04-05T13:30:47Z</dcterms:modified>
</cp:coreProperties>
</file>